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acobsengineering-my.sharepoint.com/personal/zaid_aldabbag_jacobs_com/Documents/Personal/Tax Return 2021-2022/"/>
    </mc:Choice>
  </mc:AlternateContent>
  <xr:revisionPtr revIDLastSave="453" documentId="8_{1D754D46-2E24-480C-BCD0-625FE48F5AB9}" xr6:coauthVersionLast="47" xr6:coauthVersionMax="47" xr10:uidLastSave="{F0F27AE7-D3B4-4DB9-82E4-78BA80A78C7A}"/>
  <bookViews>
    <workbookView xWindow="28875" yWindow="1680" windowWidth="29040" windowHeight="15840" xr2:uid="{40909955-7B17-43AD-AFD5-4FB4749C5F9F}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Sheet1!$A$1:$H$51</definedName>
    <definedName name="Expenses">'[1]Expense Categories list'!#REF!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1" i="1" l="1"/>
  <c r="C43" i="1"/>
  <c r="C47" i="1"/>
  <c r="C8" i="1"/>
  <c r="C45" i="1"/>
  <c r="C42" i="1" l="1"/>
  <c r="C49" i="1"/>
  <c r="C44" i="1"/>
  <c r="C25" i="1"/>
  <c r="C6" i="1"/>
  <c r="C5" i="1"/>
  <c r="C27" i="1"/>
  <c r="C38" i="1"/>
  <c r="C19" i="1"/>
  <c r="C4" i="1"/>
  <c r="C3" i="1"/>
  <c r="C7" i="1"/>
  <c r="C26" i="1"/>
  <c r="C2" i="1"/>
  <c r="C17" i="1"/>
  <c r="C35" i="1"/>
  <c r="C29" i="1"/>
  <c r="C53" i="1" l="1"/>
</calcChain>
</file>

<file path=xl/sharedStrings.xml><?xml version="1.0" encoding="utf-8"?>
<sst xmlns="http://schemas.openxmlformats.org/spreadsheetml/2006/main" count="255" uniqueCount="72">
  <si>
    <t>Motor Bike</t>
  </si>
  <si>
    <t>Home Gym Cost</t>
  </si>
  <si>
    <t>Dubai Villa Contract renewal</t>
  </si>
  <si>
    <t>Dubai Villa Maintenanace</t>
  </si>
  <si>
    <t>Google fee</t>
  </si>
  <si>
    <t>Audiable fee</t>
  </si>
  <si>
    <t>Company establishment cost</t>
  </si>
  <si>
    <t>18/12/21 to 10/01/22</t>
  </si>
  <si>
    <t>Accommodation (Dubai, in AED Dirhams)</t>
  </si>
  <si>
    <t>Transportaion (Dubai, in AED Dirhams)</t>
  </si>
  <si>
    <t>Travel Expenses</t>
  </si>
  <si>
    <t>Electricity</t>
  </si>
  <si>
    <t>Hardware and Materials</t>
  </si>
  <si>
    <t>Internet Access Fees</t>
  </si>
  <si>
    <t>Telephone - Mobile</t>
  </si>
  <si>
    <t>Insurance, Public Liability</t>
  </si>
  <si>
    <t>Computer Expenses</t>
  </si>
  <si>
    <t>Motor Vehicle Expenses</t>
  </si>
  <si>
    <t>Accounting</t>
  </si>
  <si>
    <t>Rent Home Office/Studio</t>
  </si>
  <si>
    <t>Hire of Vehicles</t>
  </si>
  <si>
    <t>Description of Item Purchased</t>
  </si>
  <si>
    <t>Does this amount include GST?</t>
  </si>
  <si>
    <t>Yes</t>
  </si>
  <si>
    <t>Consumables</t>
  </si>
  <si>
    <t>Bunnings (Equipments)</t>
  </si>
  <si>
    <t>Officeworks (Equipments)</t>
  </si>
  <si>
    <t>Office maintenance (Pest Control)</t>
  </si>
  <si>
    <t>Escooter</t>
  </si>
  <si>
    <t>Home &amp; Content insurance</t>
  </si>
  <si>
    <t>Donation</t>
  </si>
  <si>
    <t>Donations</t>
  </si>
  <si>
    <t>No</t>
  </si>
  <si>
    <t>AED</t>
  </si>
  <si>
    <t>Currency</t>
  </si>
  <si>
    <t>AUD</t>
  </si>
  <si>
    <t>Location</t>
  </si>
  <si>
    <t>Date Paid</t>
  </si>
  <si>
    <t xml:space="preserve">Total Expense </t>
  </si>
  <si>
    <t>Business Use</t>
  </si>
  <si>
    <t xml:space="preserve">Expense Categories       </t>
  </si>
  <si>
    <t>Aus</t>
  </si>
  <si>
    <t>Dubai</t>
  </si>
  <si>
    <t>Motorbike insurance</t>
  </si>
  <si>
    <t>Motorbike training and tests (Check Ride)</t>
  </si>
  <si>
    <t>Car insurance</t>
  </si>
  <si>
    <t>Car &amp; Motorbike Rego</t>
  </si>
  <si>
    <t>Fuel cost</t>
  </si>
  <si>
    <t>Car service fcost</t>
  </si>
  <si>
    <t>Dubai Villa Commission</t>
  </si>
  <si>
    <t>Dubai Villa Emaar NOC</t>
  </si>
  <si>
    <t>Dubai Villa Emaar Service Charges</t>
  </si>
  <si>
    <t>Bunnings Storage</t>
  </si>
  <si>
    <t>Dubai Villa - Travel insurance</t>
  </si>
  <si>
    <t>WiFi Router</t>
  </si>
  <si>
    <t>Bills - Internet</t>
  </si>
  <si>
    <t>Bunnings Vaccum Cleaner</t>
  </si>
  <si>
    <t>Private Health insurance</t>
  </si>
  <si>
    <t>Bills - Water</t>
  </si>
  <si>
    <t>Bills - Gas &amp; electricity</t>
  </si>
  <si>
    <t>Bills - Tolls</t>
  </si>
  <si>
    <t>Dubai Villa UAE Visa Cost</t>
  </si>
  <si>
    <t>Bills - Mobile</t>
  </si>
  <si>
    <t>Dubai Villa - International PCR test</t>
  </si>
  <si>
    <t>Security Subscription</t>
  </si>
  <si>
    <t>Dubai Villa - Visit Expenses (Dubai, in AED Dirhams)</t>
  </si>
  <si>
    <t>Dubai Villa - Visit Flight tickets</t>
  </si>
  <si>
    <t>Dubai Villa Mortgage discharge fee/s</t>
  </si>
  <si>
    <t>Ivan fees</t>
  </si>
  <si>
    <t xml:space="preserve">Ivan fees </t>
  </si>
  <si>
    <t>Villa Rent paid to Somoud</t>
  </si>
  <si>
    <t>Villa mortgage interest paid to Sthe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</si>
</sst>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d/mm/yy;@"/>
    <numFmt numFmtId="165" formatCode="&quot;$&quot;#,##0.00"/>
    <numFmt numFmtId="166" formatCode="_-&quot;$&quot;* #,##0_-;\-&quot;$&quot;* #,##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2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165" fontId="2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9" fontId="3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5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0" xfId="0" applyAlignment="1">
      <alignment horizontal="left"/>
    </xf>
    <xf numFmtId="49" fontId="0" fillId="3" borderId="1" xfId="0" applyNumberFormat="1" applyFill="1" applyBorder="1" applyAlignment="1">
      <alignment horizontal="left"/>
    </xf>
    <xf numFmtId="165" fontId="3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9" fontId="3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left"/>
    </xf>
    <xf numFmtId="9" fontId="2" fillId="3" borderId="1" xfId="0" applyNumberFormat="1" applyFont="1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64" fontId="0" fillId="3" borderId="1" xfId="0" applyNumberForma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166" fontId="4" fillId="0" borderId="1" xfId="1" applyNumberFormat="1" applyFont="1" applyBorder="1" applyAlignment="1">
      <alignment horizontal="center" vertical="center" wrapText="1"/>
    </xf>
    <xf numFmtId="166" fontId="3" fillId="3" borderId="1" xfId="1" applyNumberFormat="1" applyFont="1" applyFill="1" applyBorder="1" applyAlignment="1">
      <alignment horizontal="center"/>
    </xf>
    <xf numFmtId="166" fontId="2" fillId="3" borderId="1" xfId="1" applyNumberFormat="1" applyFont="1" applyFill="1" applyBorder="1" applyAlignment="1">
      <alignment horizontal="center"/>
    </xf>
    <xf numFmtId="166" fontId="3" fillId="0" borderId="1" xfId="1" applyNumberFormat="1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166" fontId="0" fillId="2" borderId="1" xfId="1" applyNumberFormat="1" applyFont="1" applyFill="1" applyBorder="1" applyAlignment="1">
      <alignment horizontal="center"/>
    </xf>
    <xf numFmtId="166" fontId="0" fillId="3" borderId="1" xfId="1" applyNumberFormat="1" applyFont="1" applyFill="1" applyBorder="1" applyAlignment="1">
      <alignment horizontal="center"/>
    </xf>
    <xf numFmtId="166" fontId="0" fillId="0" borderId="0" xfId="1" applyNumberFormat="1" applyFont="1" applyAlignment="1">
      <alignment horizontal="center"/>
    </xf>
    <xf numFmtId="165" fontId="2" fillId="2" borderId="1" xfId="0" applyNumberFormat="1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9" fontId="0" fillId="2" borderId="1" xfId="2" applyFont="1" applyFill="1" applyBorder="1" applyAlignment="1">
      <alignment horizontal="center"/>
    </xf>
    <xf numFmtId="9" fontId="0" fillId="3" borderId="1" xfId="2" applyFont="1" applyFill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AS%20Workshe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siness Expenses"/>
      <sheetName val="Expense Categories list"/>
      <sheetName val="Valid Tax Invoices info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8FD61-F3B0-4A62-8402-AB795F7588FB}">
  <dimension ref="A1:H53"/>
  <sheetViews>
    <sheetView tabSelected="1" topLeftCell="A16" workbookViewId="0">
      <selection activeCell="J32" sqref="J32"/>
    </sheetView>
  </sheetViews>
  <sheetFormatPr defaultRowHeight="15" x14ac:dyDescent="0.25"/>
  <cols>
    <col min="1" max="1" width="19.42578125" style="31" bestFit="1" customWidth="1"/>
    <col min="2" max="2" width="46.42578125" style="11" customWidth="1"/>
    <col min="3" max="3" width="11.5703125" style="35" bestFit="1" customWidth="1"/>
    <col min="4" max="4" width="9.140625" style="31"/>
    <col min="5" max="5" width="25.28515625" style="31" customWidth="1"/>
    <col min="6" max="6" width="18.85546875" style="31" customWidth="1"/>
    <col min="7" max="7" width="23.85546875" style="31" bestFit="1" customWidth="1"/>
    <col min="8" max="8" width="9.140625" style="31"/>
  </cols>
  <sheetData>
    <row r="1" spans="1:8" ht="31.5" x14ac:dyDescent="0.25">
      <c r="A1" s="7" t="s">
        <v>37</v>
      </c>
      <c r="B1" s="8" t="s">
        <v>21</v>
      </c>
      <c r="C1" s="25" t="s">
        <v>38</v>
      </c>
      <c r="D1" s="7" t="s">
        <v>34</v>
      </c>
      <c r="E1" s="7" t="s">
        <v>22</v>
      </c>
      <c r="F1" s="7" t="s">
        <v>39</v>
      </c>
      <c r="G1" s="7" t="s">
        <v>40</v>
      </c>
      <c r="H1" s="7" t="s">
        <v>36</v>
      </c>
    </row>
    <row r="2" spans="1:8" x14ac:dyDescent="0.25">
      <c r="A2" s="19"/>
      <c r="B2" s="12" t="s">
        <v>5</v>
      </c>
      <c r="C2" s="26">
        <f>5*16.45+39.5</f>
        <v>121.75</v>
      </c>
      <c r="D2" s="14" t="s">
        <v>35</v>
      </c>
      <c r="E2" s="13" t="s">
        <v>23</v>
      </c>
      <c r="F2" s="15">
        <v>0.5</v>
      </c>
      <c r="G2" s="16" t="s">
        <v>16</v>
      </c>
      <c r="H2" s="32" t="s">
        <v>41</v>
      </c>
    </row>
    <row r="3" spans="1:8" x14ac:dyDescent="0.25">
      <c r="A3" s="19"/>
      <c r="B3" s="17" t="s">
        <v>59</v>
      </c>
      <c r="C3" s="27">
        <f>71.48+415.88+58.07+89.56+305.29+191.47+240.99+10.98+105.88+131.41+68.91+466.75+75.1</f>
        <v>2231.77</v>
      </c>
      <c r="D3" s="14" t="s">
        <v>35</v>
      </c>
      <c r="E3" s="14" t="s">
        <v>23</v>
      </c>
      <c r="F3" s="18">
        <v>0.5</v>
      </c>
      <c r="G3" s="16" t="s">
        <v>11</v>
      </c>
      <c r="H3" s="32" t="s">
        <v>41</v>
      </c>
    </row>
    <row r="4" spans="1:8" x14ac:dyDescent="0.25">
      <c r="A4" s="19"/>
      <c r="B4" s="12" t="s">
        <v>55</v>
      </c>
      <c r="C4" s="26">
        <f>12*129+99+99</f>
        <v>1746</v>
      </c>
      <c r="D4" s="14" t="s">
        <v>35</v>
      </c>
      <c r="E4" s="13" t="s">
        <v>23</v>
      </c>
      <c r="F4" s="15">
        <v>0.5</v>
      </c>
      <c r="G4" s="16" t="s">
        <v>13</v>
      </c>
      <c r="H4" s="32" t="s">
        <v>41</v>
      </c>
    </row>
    <row r="5" spans="1:8" x14ac:dyDescent="0.25">
      <c r="A5" s="19"/>
      <c r="B5" s="12" t="s">
        <v>62</v>
      </c>
      <c r="C5" s="26">
        <f>165.1+120+120+129.8+160+149.4+205.9+6.1+205.9*3+149+56.9+10+215.9+156.69</f>
        <v>2262.4900000000002</v>
      </c>
      <c r="D5" s="14" t="s">
        <v>35</v>
      </c>
      <c r="E5" s="13" t="s">
        <v>23</v>
      </c>
      <c r="F5" s="15">
        <v>0.5</v>
      </c>
      <c r="G5" s="16" t="s">
        <v>14</v>
      </c>
      <c r="H5" s="32" t="s">
        <v>41</v>
      </c>
    </row>
    <row r="6" spans="1:8" x14ac:dyDescent="0.25">
      <c r="A6" s="19"/>
      <c r="B6" s="23" t="s">
        <v>60</v>
      </c>
      <c r="C6" s="26">
        <f>2*40.2</f>
        <v>80.400000000000006</v>
      </c>
      <c r="D6" s="14" t="s">
        <v>35</v>
      </c>
      <c r="E6" s="22" t="s">
        <v>23</v>
      </c>
      <c r="F6" s="15">
        <v>0.5</v>
      </c>
      <c r="G6" s="22" t="s">
        <v>17</v>
      </c>
      <c r="H6" s="32" t="s">
        <v>41</v>
      </c>
    </row>
    <row r="7" spans="1:8" x14ac:dyDescent="0.25">
      <c r="A7" s="19"/>
      <c r="B7" s="17" t="s">
        <v>58</v>
      </c>
      <c r="C7" s="27">
        <f>207.9+191.1+17.2+181.05+218.9+51.75</f>
        <v>867.9</v>
      </c>
      <c r="D7" s="14" t="s">
        <v>35</v>
      </c>
      <c r="E7" s="14" t="s">
        <v>23</v>
      </c>
      <c r="F7" s="18">
        <v>0.5</v>
      </c>
      <c r="G7" s="16" t="s">
        <v>24</v>
      </c>
      <c r="H7" s="32" t="s">
        <v>41</v>
      </c>
    </row>
    <row r="8" spans="1:8" x14ac:dyDescent="0.25">
      <c r="A8" s="19"/>
      <c r="B8" s="17" t="s">
        <v>64</v>
      </c>
      <c r="C8" s="27">
        <f>99*2</f>
        <v>198</v>
      </c>
      <c r="D8" s="14" t="s">
        <v>35</v>
      </c>
      <c r="E8" s="14" t="s">
        <v>23</v>
      </c>
      <c r="F8" s="18">
        <v>1.5</v>
      </c>
      <c r="G8" s="16" t="s">
        <v>13</v>
      </c>
      <c r="H8" s="32" t="s">
        <v>41</v>
      </c>
    </row>
    <row r="9" spans="1:8" x14ac:dyDescent="0.25">
      <c r="A9" s="19">
        <v>44600</v>
      </c>
      <c r="B9" s="12" t="s">
        <v>25</v>
      </c>
      <c r="C9" s="26">
        <v>2460</v>
      </c>
      <c r="D9" s="14" t="s">
        <v>35</v>
      </c>
      <c r="E9" s="13" t="s">
        <v>23</v>
      </c>
      <c r="F9" s="15">
        <v>0.5</v>
      </c>
      <c r="G9" s="16" t="s">
        <v>12</v>
      </c>
      <c r="H9" s="32" t="s">
        <v>41</v>
      </c>
    </row>
    <row r="10" spans="1:8" x14ac:dyDescent="0.25">
      <c r="A10" s="19">
        <v>44603</v>
      </c>
      <c r="B10" s="12" t="s">
        <v>25</v>
      </c>
      <c r="C10" s="26">
        <v>428</v>
      </c>
      <c r="D10" s="14" t="s">
        <v>35</v>
      </c>
      <c r="E10" s="13" t="s">
        <v>23</v>
      </c>
      <c r="F10" s="15">
        <v>0.5</v>
      </c>
      <c r="G10" s="16" t="s">
        <v>12</v>
      </c>
      <c r="H10" s="32" t="s">
        <v>41</v>
      </c>
    </row>
    <row r="11" spans="1:8" x14ac:dyDescent="0.25">
      <c r="A11" s="19">
        <v>44579</v>
      </c>
      <c r="B11" s="12" t="s">
        <v>25</v>
      </c>
      <c r="C11" s="26">
        <v>248</v>
      </c>
      <c r="D11" s="14" t="s">
        <v>35</v>
      </c>
      <c r="E11" s="13" t="s">
        <v>23</v>
      </c>
      <c r="F11" s="15">
        <v>0.5</v>
      </c>
      <c r="G11" s="16" t="s">
        <v>12</v>
      </c>
      <c r="H11" s="32" t="s">
        <v>41</v>
      </c>
    </row>
    <row r="12" spans="1:8" x14ac:dyDescent="0.25">
      <c r="A12" s="19">
        <v>44635</v>
      </c>
      <c r="B12" s="12" t="s">
        <v>25</v>
      </c>
      <c r="C12" s="26">
        <v>209</v>
      </c>
      <c r="D12" s="14" t="s">
        <v>35</v>
      </c>
      <c r="E12" s="13" t="s">
        <v>23</v>
      </c>
      <c r="F12" s="15">
        <v>0.5</v>
      </c>
      <c r="G12" s="16" t="s">
        <v>12</v>
      </c>
      <c r="H12" s="32" t="s">
        <v>41</v>
      </c>
    </row>
    <row r="13" spans="1:8" x14ac:dyDescent="0.25">
      <c r="A13" s="22">
        <v>44541</v>
      </c>
      <c r="B13" s="12" t="s">
        <v>52</v>
      </c>
      <c r="C13" s="26">
        <v>489.48</v>
      </c>
      <c r="D13" s="14" t="s">
        <v>35</v>
      </c>
      <c r="E13" s="13" t="s">
        <v>23</v>
      </c>
      <c r="F13" s="15">
        <v>0.5</v>
      </c>
      <c r="G13" s="16" t="s">
        <v>12</v>
      </c>
      <c r="H13" s="32" t="s">
        <v>41</v>
      </c>
    </row>
    <row r="14" spans="1:8" x14ac:dyDescent="0.25">
      <c r="A14" s="22">
        <v>44544</v>
      </c>
      <c r="B14" s="12" t="s">
        <v>52</v>
      </c>
      <c r="C14" s="26">
        <v>203.28</v>
      </c>
      <c r="D14" s="14" t="s">
        <v>35</v>
      </c>
      <c r="E14" s="13" t="s">
        <v>23</v>
      </c>
      <c r="F14" s="15">
        <v>0.5</v>
      </c>
      <c r="G14" s="16" t="s">
        <v>12</v>
      </c>
      <c r="H14" s="32" t="s">
        <v>41</v>
      </c>
    </row>
    <row r="15" spans="1:8" x14ac:dyDescent="0.25">
      <c r="A15" s="22">
        <v>44540</v>
      </c>
      <c r="B15" s="12" t="s">
        <v>52</v>
      </c>
      <c r="C15" s="26">
        <v>77.73</v>
      </c>
      <c r="D15" s="14" t="s">
        <v>35</v>
      </c>
      <c r="E15" s="13" t="s">
        <v>23</v>
      </c>
      <c r="F15" s="15">
        <v>0.5</v>
      </c>
      <c r="G15" s="16" t="s">
        <v>12</v>
      </c>
      <c r="H15" s="32" t="s">
        <v>41</v>
      </c>
    </row>
    <row r="16" spans="1:8" ht="15.75" customHeight="1" x14ac:dyDescent="0.25">
      <c r="A16" s="22">
        <v>44750</v>
      </c>
      <c r="B16" s="12" t="s">
        <v>56</v>
      </c>
      <c r="C16" s="26">
        <v>308</v>
      </c>
      <c r="D16" s="14" t="s">
        <v>35</v>
      </c>
      <c r="E16" s="13" t="s">
        <v>23</v>
      </c>
      <c r="F16" s="15">
        <v>1.5</v>
      </c>
      <c r="G16" s="16" t="s">
        <v>12</v>
      </c>
      <c r="H16" s="32" t="s">
        <v>41</v>
      </c>
    </row>
    <row r="17" spans="1:8" x14ac:dyDescent="0.25">
      <c r="A17" s="19"/>
      <c r="B17" s="20" t="s">
        <v>46</v>
      </c>
      <c r="C17" s="27">
        <f>550.46+850.47</f>
        <v>1400.93</v>
      </c>
      <c r="D17" s="14" t="s">
        <v>35</v>
      </c>
      <c r="E17" s="21" t="s">
        <v>23</v>
      </c>
      <c r="F17" s="18">
        <v>0.5</v>
      </c>
      <c r="G17" s="21" t="s">
        <v>17</v>
      </c>
      <c r="H17" s="32" t="s">
        <v>41</v>
      </c>
    </row>
    <row r="18" spans="1:8" x14ac:dyDescent="0.25">
      <c r="A18" s="19">
        <v>44611</v>
      </c>
      <c r="B18" s="20" t="s">
        <v>45</v>
      </c>
      <c r="C18" s="27">
        <v>1429.85</v>
      </c>
      <c r="D18" s="14" t="s">
        <v>35</v>
      </c>
      <c r="E18" s="21" t="s">
        <v>23</v>
      </c>
      <c r="F18" s="18">
        <v>0.5</v>
      </c>
      <c r="G18" s="21" t="s">
        <v>17</v>
      </c>
      <c r="H18" s="32" t="s">
        <v>41</v>
      </c>
    </row>
    <row r="19" spans="1:8" x14ac:dyDescent="0.25">
      <c r="A19" s="19"/>
      <c r="B19" s="20" t="s">
        <v>48</v>
      </c>
      <c r="C19" s="27">
        <f>2.55+539+325</f>
        <v>866.55</v>
      </c>
      <c r="D19" s="14" t="s">
        <v>35</v>
      </c>
      <c r="E19" s="21" t="s">
        <v>23</v>
      </c>
      <c r="F19" s="18">
        <v>2.5</v>
      </c>
      <c r="G19" s="21" t="s">
        <v>17</v>
      </c>
      <c r="H19" s="32" t="s">
        <v>41</v>
      </c>
    </row>
    <row r="20" spans="1:8" x14ac:dyDescent="0.25">
      <c r="A20" s="2"/>
      <c r="B20" s="9" t="s">
        <v>6</v>
      </c>
      <c r="C20" s="28">
        <v>1850</v>
      </c>
      <c r="D20" s="1" t="s">
        <v>35</v>
      </c>
      <c r="E20" s="3" t="s">
        <v>23</v>
      </c>
      <c r="F20" s="5">
        <v>1</v>
      </c>
      <c r="G20" s="4" t="s">
        <v>18</v>
      </c>
      <c r="H20" s="30" t="s">
        <v>41</v>
      </c>
    </row>
    <row r="21" spans="1:8" x14ac:dyDescent="0.25">
      <c r="A21" s="19">
        <v>44604</v>
      </c>
      <c r="B21" s="20" t="s">
        <v>30</v>
      </c>
      <c r="C21" s="27">
        <v>150</v>
      </c>
      <c r="D21" s="14" t="s">
        <v>35</v>
      </c>
      <c r="E21" s="21" t="s">
        <v>23</v>
      </c>
      <c r="F21" s="18">
        <v>0.5</v>
      </c>
      <c r="G21" s="22" t="s">
        <v>31</v>
      </c>
      <c r="H21" s="32" t="s">
        <v>41</v>
      </c>
    </row>
    <row r="22" spans="1:8" x14ac:dyDescent="0.25">
      <c r="A22" s="22">
        <v>44527</v>
      </c>
      <c r="B22" s="12" t="s">
        <v>53</v>
      </c>
      <c r="C22" s="26">
        <v>493.85</v>
      </c>
      <c r="D22" s="14" t="s">
        <v>35</v>
      </c>
      <c r="E22" s="13" t="s">
        <v>23</v>
      </c>
      <c r="F22" s="15">
        <v>0.5</v>
      </c>
      <c r="G22" s="16" t="s">
        <v>15</v>
      </c>
      <c r="H22" s="32" t="s">
        <v>41</v>
      </c>
    </row>
    <row r="23" spans="1:8" x14ac:dyDescent="0.25">
      <c r="A23" s="19">
        <v>44629</v>
      </c>
      <c r="B23" s="20" t="s">
        <v>28</v>
      </c>
      <c r="C23" s="27">
        <v>1699</v>
      </c>
      <c r="D23" s="14" t="s">
        <v>35</v>
      </c>
      <c r="E23" s="21" t="s">
        <v>23</v>
      </c>
      <c r="F23" s="18">
        <v>0.5</v>
      </c>
      <c r="G23" s="21" t="s">
        <v>17</v>
      </c>
      <c r="H23" s="32" t="s">
        <v>41</v>
      </c>
    </row>
    <row r="24" spans="1:8" x14ac:dyDescent="0.25">
      <c r="A24" s="21">
        <v>44505</v>
      </c>
      <c r="B24" s="17" t="s">
        <v>66</v>
      </c>
      <c r="C24" s="27">
        <v>9578.7199999999993</v>
      </c>
      <c r="D24" s="14" t="s">
        <v>35</v>
      </c>
      <c r="E24" s="14" t="s">
        <v>23</v>
      </c>
      <c r="F24" s="18">
        <v>0.5</v>
      </c>
      <c r="G24" s="16" t="s">
        <v>10</v>
      </c>
      <c r="H24" s="32" t="s">
        <v>41</v>
      </c>
    </row>
    <row r="25" spans="1:8" x14ac:dyDescent="0.25">
      <c r="A25" s="19"/>
      <c r="B25" s="20" t="s">
        <v>47</v>
      </c>
      <c r="C25" s="27">
        <f>52*50</f>
        <v>2600</v>
      </c>
      <c r="D25" s="14" t="s">
        <v>35</v>
      </c>
      <c r="E25" s="14" t="s">
        <v>23</v>
      </c>
      <c r="F25" s="18">
        <v>0.5</v>
      </c>
      <c r="G25" s="21" t="s">
        <v>17</v>
      </c>
      <c r="H25" s="32" t="s">
        <v>41</v>
      </c>
    </row>
    <row r="26" spans="1:8" x14ac:dyDescent="0.25">
      <c r="A26" s="19"/>
      <c r="B26" s="12" t="s">
        <v>4</v>
      </c>
      <c r="C26" s="26">
        <f>13*22.99+39.99*2</f>
        <v>378.85</v>
      </c>
      <c r="D26" s="14" t="s">
        <v>35</v>
      </c>
      <c r="E26" s="13" t="s">
        <v>23</v>
      </c>
      <c r="F26" s="15">
        <v>0.5</v>
      </c>
      <c r="G26" s="16" t="s">
        <v>16</v>
      </c>
      <c r="H26" s="32" t="s">
        <v>41</v>
      </c>
    </row>
    <row r="27" spans="1:8" x14ac:dyDescent="0.25">
      <c r="A27" s="19"/>
      <c r="B27" s="20" t="s">
        <v>29</v>
      </c>
      <c r="C27" s="27">
        <f>22.53+7.43+1870.44+1162.06+2418.65</f>
        <v>5481.1100000000006</v>
      </c>
      <c r="D27" s="14" t="s">
        <v>35</v>
      </c>
      <c r="E27" s="21" t="s">
        <v>23</v>
      </c>
      <c r="F27" s="18">
        <v>0.5</v>
      </c>
      <c r="G27" s="21" t="s">
        <v>15</v>
      </c>
      <c r="H27" s="32" t="s">
        <v>41</v>
      </c>
    </row>
    <row r="28" spans="1:8" x14ac:dyDescent="0.25">
      <c r="A28" s="19">
        <v>44454</v>
      </c>
      <c r="B28" s="20" t="s">
        <v>1</v>
      </c>
      <c r="C28" s="27">
        <v>1799</v>
      </c>
      <c r="D28" s="14" t="s">
        <v>35</v>
      </c>
      <c r="E28" s="21" t="s">
        <v>23</v>
      </c>
      <c r="F28" s="18"/>
      <c r="G28" s="21" t="s">
        <v>12</v>
      </c>
      <c r="H28" s="32" t="s">
        <v>41</v>
      </c>
    </row>
    <row r="29" spans="1:8" x14ac:dyDescent="0.25">
      <c r="A29" s="22">
        <v>44547</v>
      </c>
      <c r="B29" s="12" t="s">
        <v>63</v>
      </c>
      <c r="C29" s="26">
        <f>120*3</f>
        <v>360</v>
      </c>
      <c r="D29" s="14" t="s">
        <v>35</v>
      </c>
      <c r="E29" s="13" t="s">
        <v>23</v>
      </c>
      <c r="F29" s="15">
        <v>0.5</v>
      </c>
      <c r="G29" s="16" t="s">
        <v>10</v>
      </c>
      <c r="H29" s="32" t="s">
        <v>41</v>
      </c>
    </row>
    <row r="30" spans="1:8" x14ac:dyDescent="0.25">
      <c r="A30" s="6">
        <v>44608</v>
      </c>
      <c r="B30" s="9" t="s">
        <v>68</v>
      </c>
      <c r="C30" s="28">
        <v>260</v>
      </c>
      <c r="D30" s="1" t="s">
        <v>35</v>
      </c>
      <c r="E30" s="3" t="s">
        <v>23</v>
      </c>
      <c r="F30" s="5">
        <v>1</v>
      </c>
      <c r="G30" s="4" t="s">
        <v>18</v>
      </c>
      <c r="H30" s="30" t="s">
        <v>41</v>
      </c>
    </row>
    <row r="31" spans="1:8" x14ac:dyDescent="0.25">
      <c r="A31" s="6">
        <v>44594</v>
      </c>
      <c r="B31" s="9" t="s">
        <v>69</v>
      </c>
      <c r="C31" s="28">
        <v>240</v>
      </c>
      <c r="D31" s="1" t="s">
        <v>35</v>
      </c>
      <c r="E31" s="3" t="s">
        <v>23</v>
      </c>
      <c r="F31" s="5">
        <v>1</v>
      </c>
      <c r="G31" s="4" t="s">
        <v>18</v>
      </c>
      <c r="H31" s="30" t="s">
        <v>41</v>
      </c>
    </row>
    <row r="32" spans="1:8" x14ac:dyDescent="0.25">
      <c r="A32" s="2"/>
      <c r="B32" s="9" t="s">
        <v>68</v>
      </c>
      <c r="C32" s="28">
        <v>240</v>
      </c>
      <c r="D32" s="1" t="s">
        <v>35</v>
      </c>
      <c r="E32" s="3" t="s">
        <v>23</v>
      </c>
      <c r="F32" s="5">
        <v>1</v>
      </c>
      <c r="G32" s="4" t="s">
        <v>18</v>
      </c>
      <c r="H32" s="30" t="s">
        <v>41</v>
      </c>
    </row>
    <row r="33" spans="1:8" x14ac:dyDescent="0.25">
      <c r="A33" s="19">
        <v>44665</v>
      </c>
      <c r="B33" s="24" t="s">
        <v>0</v>
      </c>
      <c r="C33" s="34">
        <v>9000</v>
      </c>
      <c r="D33" s="14" t="s">
        <v>35</v>
      </c>
      <c r="E33" s="21" t="s">
        <v>32</v>
      </c>
      <c r="F33" s="18">
        <v>0.5</v>
      </c>
      <c r="G33" s="21" t="s">
        <v>17</v>
      </c>
      <c r="H33" s="32" t="s">
        <v>41</v>
      </c>
    </row>
    <row r="34" spans="1:8" x14ac:dyDescent="0.25">
      <c r="A34" s="19">
        <v>44665</v>
      </c>
      <c r="B34" s="20" t="s">
        <v>43</v>
      </c>
      <c r="C34" s="27">
        <v>549.67999999999995</v>
      </c>
      <c r="D34" s="14" t="s">
        <v>35</v>
      </c>
      <c r="E34" s="21" t="s">
        <v>23</v>
      </c>
      <c r="F34" s="18">
        <v>0.5</v>
      </c>
      <c r="G34" s="21" t="s">
        <v>17</v>
      </c>
      <c r="H34" s="32" t="s">
        <v>41</v>
      </c>
    </row>
    <row r="35" spans="1:8" x14ac:dyDescent="0.25">
      <c r="A35" s="19">
        <v>44664</v>
      </c>
      <c r="B35" s="20" t="s">
        <v>44</v>
      </c>
      <c r="C35" s="27">
        <f>15+249+499+99+25</f>
        <v>887</v>
      </c>
      <c r="D35" s="14" t="s">
        <v>35</v>
      </c>
      <c r="E35" s="21" t="s">
        <v>23</v>
      </c>
      <c r="F35" s="18">
        <v>0.5</v>
      </c>
      <c r="G35" s="22" t="s">
        <v>17</v>
      </c>
      <c r="H35" s="32" t="s">
        <v>41</v>
      </c>
    </row>
    <row r="36" spans="1:8" x14ac:dyDescent="0.25">
      <c r="A36" s="19">
        <v>44597</v>
      </c>
      <c r="B36" s="12" t="s">
        <v>27</v>
      </c>
      <c r="C36" s="26">
        <v>535</v>
      </c>
      <c r="D36" s="14" t="s">
        <v>35</v>
      </c>
      <c r="E36" s="13" t="s">
        <v>23</v>
      </c>
      <c r="F36" s="15">
        <v>0.5</v>
      </c>
      <c r="G36" s="16" t="s">
        <v>12</v>
      </c>
      <c r="H36" s="32" t="s">
        <v>41</v>
      </c>
    </row>
    <row r="37" spans="1:8" x14ac:dyDescent="0.25">
      <c r="A37" s="19">
        <v>44582</v>
      </c>
      <c r="B37" s="12" t="s">
        <v>26</v>
      </c>
      <c r="C37" s="26">
        <v>328</v>
      </c>
      <c r="D37" s="14" t="s">
        <v>35</v>
      </c>
      <c r="E37" s="13" t="s">
        <v>23</v>
      </c>
      <c r="F37" s="15">
        <v>0.5</v>
      </c>
      <c r="G37" s="16" t="s">
        <v>12</v>
      </c>
      <c r="H37" s="32" t="s">
        <v>41</v>
      </c>
    </row>
    <row r="38" spans="1:8" x14ac:dyDescent="0.25">
      <c r="A38" s="19"/>
      <c r="B38" s="12" t="s">
        <v>57</v>
      </c>
      <c r="C38" s="26">
        <f>537.67+537.67+667.5*10+438.6</f>
        <v>8188.9400000000005</v>
      </c>
      <c r="D38" s="14" t="s">
        <v>35</v>
      </c>
      <c r="E38" s="13" t="s">
        <v>23</v>
      </c>
      <c r="F38" s="15">
        <v>0.5</v>
      </c>
      <c r="G38" s="16" t="s">
        <v>15</v>
      </c>
      <c r="H38" s="32" t="s">
        <v>41</v>
      </c>
    </row>
    <row r="39" spans="1:8" x14ac:dyDescent="0.25">
      <c r="A39" s="19">
        <v>44593</v>
      </c>
      <c r="B39" s="12" t="s">
        <v>54</v>
      </c>
      <c r="C39" s="26">
        <v>1999</v>
      </c>
      <c r="D39" s="14" t="s">
        <v>35</v>
      </c>
      <c r="E39" s="13" t="s">
        <v>23</v>
      </c>
      <c r="F39" s="15">
        <v>0.5</v>
      </c>
      <c r="G39" s="16" t="s">
        <v>12</v>
      </c>
      <c r="H39" s="32" t="s">
        <v>41</v>
      </c>
    </row>
    <row r="40" spans="1:8" x14ac:dyDescent="0.25">
      <c r="A40" s="22" t="s">
        <v>7</v>
      </c>
      <c r="B40" s="12" t="s">
        <v>8</v>
      </c>
      <c r="C40" s="26">
        <v>5000</v>
      </c>
      <c r="D40" s="14" t="s">
        <v>35</v>
      </c>
      <c r="E40" s="13" t="s">
        <v>32</v>
      </c>
      <c r="F40" s="39">
        <v>0.5</v>
      </c>
      <c r="G40" s="16" t="s">
        <v>19</v>
      </c>
      <c r="H40" s="32" t="s">
        <v>42</v>
      </c>
    </row>
    <row r="41" spans="1:8" x14ac:dyDescent="0.25">
      <c r="A41" s="32"/>
      <c r="B41" s="24" t="s">
        <v>49</v>
      </c>
      <c r="C41" s="34">
        <f>0.4*24412.5</f>
        <v>9765</v>
      </c>
      <c r="D41" s="32" t="s">
        <v>33</v>
      </c>
      <c r="E41" s="32" t="s">
        <v>32</v>
      </c>
      <c r="F41" s="39">
        <v>1</v>
      </c>
      <c r="G41" s="32" t="s">
        <v>10</v>
      </c>
      <c r="H41" s="32" t="s">
        <v>42</v>
      </c>
    </row>
    <row r="42" spans="1:8" x14ac:dyDescent="0.25">
      <c r="A42" s="32"/>
      <c r="B42" s="24" t="s">
        <v>2</v>
      </c>
      <c r="C42" s="34">
        <f>0.4*1575</f>
        <v>630</v>
      </c>
      <c r="D42" s="32" t="s">
        <v>33</v>
      </c>
      <c r="E42" s="32" t="s">
        <v>32</v>
      </c>
      <c r="F42" s="39">
        <v>1</v>
      </c>
      <c r="G42" s="32" t="s">
        <v>10</v>
      </c>
      <c r="H42" s="32" t="s">
        <v>42</v>
      </c>
    </row>
    <row r="43" spans="1:8" x14ac:dyDescent="0.25">
      <c r="A43" s="32"/>
      <c r="B43" s="24" t="s">
        <v>50</v>
      </c>
      <c r="C43" s="34">
        <f>0.4*525</f>
        <v>210</v>
      </c>
      <c r="D43" s="32" t="s">
        <v>35</v>
      </c>
      <c r="E43" s="32" t="s">
        <v>32</v>
      </c>
      <c r="F43" s="39">
        <v>1</v>
      </c>
      <c r="G43" s="32" t="s">
        <v>10</v>
      </c>
      <c r="H43" s="32" t="s">
        <v>42</v>
      </c>
    </row>
    <row r="44" spans="1:8" x14ac:dyDescent="0.25">
      <c r="A44" s="32"/>
      <c r="B44" s="24" t="s">
        <v>51</v>
      </c>
      <c r="C44" s="34">
        <f>0.4*5104</f>
        <v>2041.6000000000001</v>
      </c>
      <c r="D44" s="32" t="s">
        <v>35</v>
      </c>
      <c r="E44" s="32" t="s">
        <v>32</v>
      </c>
      <c r="F44" s="39">
        <v>1</v>
      </c>
      <c r="G44" s="32" t="s">
        <v>10</v>
      </c>
      <c r="H44" s="32" t="s">
        <v>42</v>
      </c>
    </row>
    <row r="45" spans="1:8" x14ac:dyDescent="0.25">
      <c r="A45" s="32"/>
      <c r="B45" s="24" t="s">
        <v>3</v>
      </c>
      <c r="C45" s="34">
        <f>0.4*(600+250+450+120+1050+1510+200+105)</f>
        <v>1714</v>
      </c>
      <c r="D45" s="32" t="s">
        <v>35</v>
      </c>
      <c r="E45" s="32" t="s">
        <v>32</v>
      </c>
      <c r="F45" s="39">
        <v>1</v>
      </c>
      <c r="G45" s="32" t="s">
        <v>10</v>
      </c>
      <c r="H45" s="32" t="s">
        <v>42</v>
      </c>
    </row>
    <row r="46" spans="1:8" x14ac:dyDescent="0.25">
      <c r="A46" s="22" t="s">
        <v>7</v>
      </c>
      <c r="B46" s="12" t="s">
        <v>65</v>
      </c>
      <c r="C46" s="26">
        <v>11000</v>
      </c>
      <c r="D46" s="14" t="s">
        <v>35</v>
      </c>
      <c r="E46" s="13" t="s">
        <v>32</v>
      </c>
      <c r="F46" s="39">
        <v>0.5</v>
      </c>
      <c r="G46" s="16" t="s">
        <v>10</v>
      </c>
      <c r="H46" s="32" t="s">
        <v>42</v>
      </c>
    </row>
    <row r="47" spans="1:8" x14ac:dyDescent="0.25">
      <c r="A47" s="32"/>
      <c r="B47" s="24" t="s">
        <v>67</v>
      </c>
      <c r="C47" s="34">
        <f>0.4*(10988+10500+426+1419+104+265+99.75)</f>
        <v>9520.7000000000007</v>
      </c>
      <c r="D47" s="32" t="s">
        <v>35</v>
      </c>
      <c r="E47" s="32" t="s">
        <v>32</v>
      </c>
      <c r="F47" s="39">
        <v>1</v>
      </c>
      <c r="G47" s="32"/>
      <c r="H47" s="32" t="s">
        <v>42</v>
      </c>
    </row>
    <row r="48" spans="1:8" x14ac:dyDescent="0.25">
      <c r="A48" s="22" t="s">
        <v>7</v>
      </c>
      <c r="B48" s="12" t="s">
        <v>9</v>
      </c>
      <c r="C48" s="26">
        <v>3000</v>
      </c>
      <c r="D48" s="14" t="s">
        <v>35</v>
      </c>
      <c r="E48" s="13" t="s">
        <v>32</v>
      </c>
      <c r="F48" s="39">
        <v>0.5</v>
      </c>
      <c r="G48" s="16" t="s">
        <v>20</v>
      </c>
      <c r="H48" s="32" t="s">
        <v>42</v>
      </c>
    </row>
    <row r="49" spans="1:8" x14ac:dyDescent="0.25">
      <c r="A49" s="32"/>
      <c r="B49" s="24" t="s">
        <v>61</v>
      </c>
      <c r="C49" s="34">
        <f>0.4*1800</f>
        <v>720</v>
      </c>
      <c r="D49" s="14" t="s">
        <v>35</v>
      </c>
      <c r="E49" s="13" t="s">
        <v>32</v>
      </c>
      <c r="F49" s="39">
        <v>0.5</v>
      </c>
      <c r="G49" s="32"/>
      <c r="H49" s="32" t="s">
        <v>42</v>
      </c>
    </row>
    <row r="50" spans="1:8" x14ac:dyDescent="0.25">
      <c r="A50" s="29"/>
      <c r="B50" s="10" t="s">
        <v>70</v>
      </c>
      <c r="C50" s="33"/>
      <c r="D50" s="36"/>
      <c r="E50" s="37" t="s">
        <v>32</v>
      </c>
      <c r="F50" s="38">
        <v>1</v>
      </c>
      <c r="G50" s="29"/>
      <c r="H50" s="29" t="s">
        <v>42</v>
      </c>
    </row>
    <row r="51" spans="1:8" x14ac:dyDescent="0.25">
      <c r="A51" s="29"/>
      <c r="B51" s="10" t="s">
        <v>71</v>
      </c>
      <c r="C51" s="33"/>
      <c r="D51" s="36"/>
      <c r="E51" s="37" t="s">
        <v>32</v>
      </c>
      <c r="F51" s="38">
        <v>1</v>
      </c>
      <c r="G51" s="29"/>
      <c r="H51" s="29" t="s">
        <v>42</v>
      </c>
    </row>
    <row r="53" spans="1:8" x14ac:dyDescent="0.25">
      <c r="C53" s="35">
        <f>SUM(C2:C52)</f>
        <v>105848.58</v>
      </c>
    </row>
  </sheetData>
  <autoFilter ref="A1:H51" xr:uid="{3768FD61-F3B0-4A62-8402-AB795F7588FB}">
    <sortState xmlns:xlrd2="http://schemas.microsoft.com/office/spreadsheetml/2017/richdata2" ref="A2:H51">
      <sortCondition ref="H1:H51"/>
    </sortState>
  </autoFilter>
  <dataValidations count="2">
    <dataValidation type="list" allowBlank="1" showInputMessage="1" showErrorMessage="1" sqref="G32:G45 G2:G30" xr:uid="{B261DD25-5C96-4EA4-8C7C-1EA375B1CA0E}">
      <formula1>Expenses</formula1>
    </dataValidation>
    <dataValidation type="list" allowBlank="1" showInputMessage="1" showErrorMessage="1" sqref="E2:E44" xr:uid="{C2A33F6A-C134-484B-9A78-61DF81C26A8B}">
      <formula1>"Yes, No"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 Dabbag, Zaid</dc:creator>
  <cp:lastModifiedBy>Al Dabbag, Zaid</cp:lastModifiedBy>
  <dcterms:created xsi:type="dcterms:W3CDTF">2022-07-11T10:53:36Z</dcterms:created>
  <dcterms:modified xsi:type="dcterms:W3CDTF">2022-09-12T05:21:47Z</dcterms:modified>
</cp:coreProperties>
</file>